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'Лист1'!$A$1:$G$40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<sst xmlns="http://schemas.openxmlformats.org/spreadsheetml/2006/main" count="44" uniqueCount="38">
  <si>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</si>
  <si>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</si>
  <si>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</si>
  <si>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</si>
  <si>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</si>
  <si>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</si>
  <si>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</si>
  <si>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</si>
  <si>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</si>
  <si>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</si>
  <si>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</si>
  <si>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</si>
  <si>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</si>
  <si>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</si>
  <si>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</si>
  <si>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</si>
  <si>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</si>
  <si>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</si>
  <si>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</si>
  <si>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</si>
  <si>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</si>
  <si>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</si>
  <si>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</si>
  <si>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</si>
  <si>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</si>
  <si>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</si>
  <si>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</si>
  <si>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</si>
  <si>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</si>
  <si>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</si>
  <si>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</si>
  <si>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</si>
  <si>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</si>
  <si>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</si>
  <si>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</si>
  <si>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</si>
  <si>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 </t>
    </r>
    <r>
      <rPr>
        <b/>
        <sz val="20"/>
        <color indexed="10"/>
        <rFont val="Times New Roman"/>
        <family val="1"/>
      </rPr>
      <t>Январь</t>
    </r>
    <r>
      <rPr>
        <b/>
        <sz val="22"/>
        <color indexed="10"/>
        <rFont val="Times New Roman"/>
        <family val="1"/>
      </rPr>
      <t xml:space="preserve">  </t>
    </r>
    <r>
      <rPr>
        <b/>
        <sz val="18"/>
        <color indexed="10"/>
        <rFont val="Times New Roman"/>
        <family val="1"/>
      </rPr>
      <t xml:space="preserve">2020г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</si>
  <si>
    <t>20.012020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</si>
</sst>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7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3"/>
      <name val="Arial"/>
      <family val="2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wrapText="1"/>
    </xf>
    <xf numFmtId="1" fontId="9" fillId="0" borderId="10" xfId="60" applyNumberFormat="1" applyFont="1" applyFill="1" applyBorder="1" applyAlignment="1">
      <alignment horizontal="center"/>
    </xf>
    <xf numFmtId="1" fontId="10" fillId="0" borderId="10" xfId="6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4" fontId="8" fillId="33" borderId="10" xfId="6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0" borderId="15" xfId="60" applyFont="1" applyBorder="1" applyAlignment="1">
      <alignment horizontal="center" vertical="center" wrapText="1"/>
    </xf>
    <xf numFmtId="187" fontId="1" fillId="34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3" fillId="32" borderId="10" xfId="60" applyNumberFormat="1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196" fontId="1" fillId="32" borderId="10" xfId="6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166" fontId="8" fillId="32" borderId="0" xfId="60" applyNumberFormat="1" applyFont="1" applyFill="1" applyAlignment="1">
      <alignment horizontal="center"/>
    </xf>
    <xf numFmtId="166" fontId="66" fillId="32" borderId="0" xfId="6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5" borderId="10" xfId="6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" fontId="13" fillId="35" borderId="10" xfId="60" applyNumberFormat="1" applyFont="1" applyFill="1" applyBorder="1" applyAlignment="1">
      <alignment horizontal="center" vertical="center"/>
    </xf>
    <xf numFmtId="1" fontId="6" fillId="35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6" fontId="8" fillId="35" borderId="10" xfId="60" applyNumberFormat="1" applyFont="1" applyFill="1" applyBorder="1" applyAlignment="1">
      <alignment horizontal="center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6" borderId="10" xfId="60" applyFont="1" applyFill="1" applyBorder="1" applyAlignment="1">
      <alignment horizontal="center" vertical="center"/>
    </xf>
    <xf numFmtId="187" fontId="5" fillId="36" borderId="17" xfId="6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187" fontId="69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0"/>
  <sheetViews>
    <sheetView tabSelected="1" view="pageBreakPreview" zoomScaleSheetLayoutView="100" zoomScalePageLayoutView="0" workbookViewId="0" topLeftCell="A1">
      <selection activeCell="H1" sqref="H1:H16384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5" width="17.421875" style="3" customWidth="1"/>
    <col min="6" max="6" width="17.8515625" style="3" customWidth="1"/>
    <col min="7" max="7" width="17.57421875" style="3" customWidth="1"/>
    <col min="8" max="16384" width="9.140625" style="1" customWidth="1"/>
  </cols>
  <sheetData>
    <row r="1" spans="1:7" ht="27">
      <c r="A1" s="100" t="s">
        <v>36</v>
      </c>
      <c r="B1" s="100"/>
      <c r="C1" s="100"/>
      <c r="D1" s="100"/>
      <c r="E1" s="100"/>
      <c r="F1" s="100"/>
      <c r="G1" s="100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03" t="s">
        <v>34</v>
      </c>
      <c r="B3" s="103"/>
      <c r="C3" s="103"/>
      <c r="D3" s="103"/>
      <c r="E3" s="103"/>
      <c r="F3" s="103"/>
      <c r="G3" s="103"/>
    </row>
    <row r="4" ht="8.25" customHeight="1" thickBot="1"/>
    <row r="5" spans="1:7" s="4" customFormat="1" ht="78.75" customHeight="1" thickBot="1">
      <c r="A5" s="62" t="s">
        <v>0</v>
      </c>
      <c r="B5" s="63" t="s">
        <v>22</v>
      </c>
      <c r="C5" s="63" t="s">
        <v>1</v>
      </c>
      <c r="D5" s="63" t="s">
        <v>2</v>
      </c>
      <c r="E5" s="64" t="s">
        <v>23</v>
      </c>
      <c r="F5" s="65" t="s">
        <v>23</v>
      </c>
      <c r="G5" s="66" t="s">
        <v>24</v>
      </c>
    </row>
    <row r="6" spans="1:7" ht="27" customHeight="1" thickBot="1">
      <c r="A6" s="57" t="s">
        <v>3</v>
      </c>
      <c r="B6" s="58"/>
      <c r="C6" s="59"/>
      <c r="D6" s="59"/>
      <c r="E6" s="60"/>
      <c r="F6" s="60"/>
      <c r="G6" s="61"/>
    </row>
    <row r="7" spans="1:7" ht="34.5" customHeight="1">
      <c r="A7" s="53">
        <v>1</v>
      </c>
      <c r="B7" s="54" t="s">
        <v>4</v>
      </c>
      <c r="C7" s="55" t="s">
        <v>5</v>
      </c>
      <c r="D7" s="55">
        <v>30</v>
      </c>
      <c r="E7" s="56">
        <v>10256</v>
      </c>
      <c r="F7" s="56">
        <v>10371</v>
      </c>
      <c r="G7" s="95">
        <f>(F7-E7)*30</f>
        <v>3450</v>
      </c>
    </row>
    <row r="8" spans="1:7" ht="34.5" customHeight="1">
      <c r="A8" s="29">
        <v>2</v>
      </c>
      <c r="B8" s="35" t="s">
        <v>12</v>
      </c>
      <c r="C8" s="36" t="s">
        <v>6</v>
      </c>
      <c r="D8" s="36">
        <v>30</v>
      </c>
      <c r="E8" s="50">
        <v>5597</v>
      </c>
      <c r="F8" s="50">
        <v>5639</v>
      </c>
      <c r="G8" s="96">
        <f>(F8-E8)*30</f>
        <v>1260</v>
      </c>
    </row>
    <row r="9" spans="1:7" ht="34.5" customHeight="1">
      <c r="A9" s="29">
        <v>3</v>
      </c>
      <c r="B9" s="35" t="s">
        <v>7</v>
      </c>
      <c r="C9" s="36" t="s">
        <v>8</v>
      </c>
      <c r="D9" s="36">
        <v>80</v>
      </c>
      <c r="E9" s="50">
        <v>4096</v>
      </c>
      <c r="F9" s="50">
        <v>4098</v>
      </c>
      <c r="G9" s="96">
        <f>(F9-E9)*80</f>
        <v>160</v>
      </c>
    </row>
    <row r="10" spans="1:7" ht="34.5" customHeight="1">
      <c r="A10" s="29">
        <v>4</v>
      </c>
      <c r="B10" s="91" t="s">
        <v>18</v>
      </c>
      <c r="C10" s="30" t="s">
        <v>30</v>
      </c>
      <c r="D10" s="31">
        <v>1</v>
      </c>
      <c r="E10" s="97">
        <v>16717</v>
      </c>
      <c r="F10" s="97">
        <v>16717</v>
      </c>
      <c r="G10" s="46">
        <f>F10-E10</f>
        <v>0</v>
      </c>
    </row>
    <row r="11" spans="1:7" ht="34.5" customHeight="1">
      <c r="A11" s="29">
        <v>5</v>
      </c>
      <c r="B11" s="91" t="s">
        <v>19</v>
      </c>
      <c r="C11" s="30" t="s">
        <v>31</v>
      </c>
      <c r="D11" s="31">
        <v>1</v>
      </c>
      <c r="E11" s="97">
        <v>36014</v>
      </c>
      <c r="F11" s="97">
        <v>36014</v>
      </c>
      <c r="G11" s="37">
        <f>(F11-E11)</f>
        <v>0</v>
      </c>
    </row>
    <row r="12" spans="1:7" ht="34.5" customHeight="1">
      <c r="A12" s="29">
        <v>6</v>
      </c>
      <c r="B12" s="91" t="s">
        <v>20</v>
      </c>
      <c r="C12" s="30" t="s">
        <v>32</v>
      </c>
      <c r="D12" s="31">
        <v>1</v>
      </c>
      <c r="E12" s="98">
        <v>12170</v>
      </c>
      <c r="F12" s="98">
        <v>12170</v>
      </c>
      <c r="G12" s="38">
        <f>F12-E12</f>
        <v>0</v>
      </c>
    </row>
    <row r="13" spans="1:7" ht="23.25">
      <c r="A13" s="5"/>
      <c r="B13" s="104" t="s">
        <v>10</v>
      </c>
      <c r="C13" s="105"/>
      <c r="D13" s="106"/>
      <c r="E13" s="6"/>
      <c r="F13" s="7"/>
      <c r="G13" s="24">
        <f>SUM(G7:G12)</f>
        <v>4870</v>
      </c>
    </row>
    <row r="14" spans="1:7" ht="24.75" customHeight="1">
      <c r="A14" s="107" t="s">
        <v>11</v>
      </c>
      <c r="B14" s="108"/>
      <c r="C14" s="108"/>
      <c r="D14" s="109"/>
      <c r="E14" s="51">
        <v>43821</v>
      </c>
      <c r="F14" s="9">
        <v>43850</v>
      </c>
      <c r="G14" s="10"/>
    </row>
    <row r="15" spans="1:7" ht="22.5" customHeight="1">
      <c r="A15" s="11"/>
      <c r="B15" s="11"/>
      <c r="C15" s="11"/>
      <c r="D15" s="11"/>
      <c r="E15" s="12"/>
      <c r="F15" s="12"/>
      <c r="G15" s="13"/>
    </row>
    <row r="16" spans="1:7" ht="42" customHeight="1" outlineLevel="1">
      <c r="A16" s="110" t="s">
        <v>35</v>
      </c>
      <c r="B16" s="110"/>
      <c r="C16" s="110"/>
      <c r="D16" s="110"/>
      <c r="E16" s="110"/>
      <c r="F16" s="110"/>
      <c r="G16" s="110"/>
    </row>
    <row r="17" spans="1:7" ht="30" customHeight="1" outlineLevel="1">
      <c r="A17" s="5">
        <v>1</v>
      </c>
      <c r="B17" s="47">
        <v>10032653</v>
      </c>
      <c r="C17" s="93" t="s">
        <v>13</v>
      </c>
      <c r="D17" s="39"/>
      <c r="E17" s="82">
        <v>9999</v>
      </c>
      <c r="F17" s="82">
        <v>9999</v>
      </c>
      <c r="G17" s="40">
        <f>F17-E17</f>
        <v>0</v>
      </c>
    </row>
    <row r="18" spans="1:7" ht="40.5" customHeight="1" outlineLevel="1">
      <c r="A18" s="5">
        <v>2</v>
      </c>
      <c r="B18" s="47" t="s">
        <v>26</v>
      </c>
      <c r="C18" s="92" t="s">
        <v>21</v>
      </c>
      <c r="D18" s="41"/>
      <c r="E18" s="82">
        <v>281</v>
      </c>
      <c r="F18" s="82">
        <v>281</v>
      </c>
      <c r="G18" s="40">
        <f>F18-E18</f>
        <v>0</v>
      </c>
    </row>
    <row r="19" spans="1:7" ht="74.25" customHeight="1" outlineLevel="1">
      <c r="A19" s="5">
        <v>4</v>
      </c>
      <c r="B19" s="47">
        <v>10031583</v>
      </c>
      <c r="C19" s="92" t="s">
        <v>14</v>
      </c>
      <c r="D19" s="41"/>
      <c r="E19" s="83">
        <v>781</v>
      </c>
      <c r="F19" s="83">
        <v>785</v>
      </c>
      <c r="G19" s="90">
        <f>F19-E19</f>
        <v>4</v>
      </c>
    </row>
    <row r="20" spans="1:7" ht="26.25" customHeight="1" outlineLevel="1">
      <c r="A20" s="15"/>
      <c r="B20" s="27"/>
      <c r="C20" s="67" t="s">
        <v>29</v>
      </c>
      <c r="D20" s="32"/>
      <c r="E20" s="33"/>
      <c r="F20" s="34"/>
      <c r="G20" s="88">
        <v>9</v>
      </c>
    </row>
    <row r="21" spans="1:7" ht="34.5" customHeight="1" outlineLevel="1">
      <c r="A21" s="15"/>
      <c r="B21" s="8" t="s">
        <v>9</v>
      </c>
      <c r="C21" s="16"/>
      <c r="D21" s="16"/>
      <c r="E21" s="14"/>
      <c r="F21" s="14"/>
      <c r="G21" s="89">
        <f>SUM(G17:G20)</f>
        <v>13</v>
      </c>
    </row>
    <row r="22" spans="1:7" ht="25.5" customHeight="1" outlineLevel="1">
      <c r="A22" s="107" t="s">
        <v>11</v>
      </c>
      <c r="B22" s="108"/>
      <c r="C22" s="108"/>
      <c r="D22" s="8"/>
      <c r="E22" s="52">
        <v>43821</v>
      </c>
      <c r="F22" s="17" t="s">
        <v>37</v>
      </c>
      <c r="G22" s="18"/>
    </row>
    <row r="23" spans="1:7" ht="8.25" customHeight="1" outlineLevel="1">
      <c r="A23" s="19"/>
      <c r="B23" s="19"/>
      <c r="C23" s="19"/>
      <c r="D23" s="19"/>
      <c r="E23" s="20"/>
      <c r="F23" s="20"/>
      <c r="G23" s="20"/>
    </row>
    <row r="24" spans="1:7" ht="48.75" customHeight="1" outlineLevel="1">
      <c r="A24" s="111" t="s">
        <v>33</v>
      </c>
      <c r="B24" s="111"/>
      <c r="C24" s="111"/>
      <c r="D24" s="111"/>
      <c r="E24" s="111"/>
      <c r="F24" s="111"/>
      <c r="G24" s="111"/>
    </row>
    <row r="25" spans="1:7" ht="50.25" customHeight="1" outlineLevel="1">
      <c r="A25" s="47">
        <v>1</v>
      </c>
      <c r="B25" s="28" t="s">
        <v>25</v>
      </c>
      <c r="C25" s="48" t="s">
        <v>15</v>
      </c>
      <c r="D25" s="42"/>
      <c r="E25" s="87">
        <v>880.55</v>
      </c>
      <c r="F25" s="87">
        <v>880.55</v>
      </c>
      <c r="G25" s="86">
        <f>F25-E25</f>
        <v>0</v>
      </c>
    </row>
    <row r="26" spans="1:7" ht="21" customHeight="1" outlineLevel="1">
      <c r="A26" s="21"/>
      <c r="B26" s="21"/>
      <c r="C26" s="49" t="s">
        <v>16</v>
      </c>
      <c r="D26" s="43"/>
      <c r="E26" s="44"/>
      <c r="F26" s="44"/>
      <c r="G26" s="45"/>
    </row>
    <row r="27" spans="1:7" ht="20.25" outlineLevel="1">
      <c r="A27" s="15"/>
      <c r="B27" s="8" t="s">
        <v>9</v>
      </c>
      <c r="C27" s="16"/>
      <c r="D27" s="16"/>
      <c r="E27" s="14"/>
      <c r="F27" s="14"/>
      <c r="G27" s="22">
        <f>G25+G26</f>
        <v>0</v>
      </c>
    </row>
    <row r="28" spans="1:7" ht="25.5" customHeight="1" outlineLevel="1">
      <c r="A28" s="107" t="s">
        <v>11</v>
      </c>
      <c r="B28" s="108"/>
      <c r="C28" s="108"/>
      <c r="D28" s="8"/>
      <c r="E28" s="52">
        <v>43821</v>
      </c>
      <c r="F28" s="9">
        <v>43850</v>
      </c>
      <c r="G28" s="18"/>
    </row>
    <row r="29" spans="1:7" s="26" customFormat="1" ht="9" customHeight="1" outlineLevel="1">
      <c r="A29" s="79"/>
      <c r="B29" s="80"/>
      <c r="C29" s="79"/>
      <c r="D29" s="79"/>
      <c r="E29" s="81"/>
      <c r="F29" s="81"/>
      <c r="G29" s="81"/>
    </row>
    <row r="30" spans="1:7" ht="18" customHeight="1" outlineLevel="1">
      <c r="A30" s="112" t="s">
        <v>28</v>
      </c>
      <c r="B30" s="112"/>
      <c r="C30" s="112"/>
      <c r="D30" s="112"/>
      <c r="E30" s="112"/>
      <c r="F30" s="112"/>
      <c r="G30" s="112"/>
    </row>
    <row r="31" spans="1:11" ht="33.75" customHeight="1" outlineLevel="1">
      <c r="A31" s="68">
        <v>1</v>
      </c>
      <c r="B31" s="69"/>
      <c r="C31" s="70" t="s">
        <v>15</v>
      </c>
      <c r="D31" s="71"/>
      <c r="E31" s="73">
        <v>8</v>
      </c>
      <c r="F31" s="73"/>
      <c r="G31" s="85">
        <v>8</v>
      </c>
      <c r="H31" s="23"/>
      <c r="I31" s="84"/>
      <c r="J31" s="23"/>
      <c r="K31" s="23"/>
    </row>
    <row r="32" spans="1:7" ht="12.75">
      <c r="A32" s="26"/>
      <c r="B32" s="26"/>
      <c r="C32" s="26"/>
      <c r="D32" s="26"/>
      <c r="E32" s="74"/>
      <c r="F32" s="74"/>
      <c r="G32" s="74"/>
    </row>
    <row r="33" spans="1:7" ht="15.75">
      <c r="A33" s="112" t="s">
        <v>27</v>
      </c>
      <c r="B33" s="112"/>
      <c r="C33" s="112"/>
      <c r="D33" s="112"/>
      <c r="E33" s="112"/>
      <c r="F33" s="112"/>
      <c r="G33" s="112"/>
    </row>
    <row r="34" spans="1:7" s="11" customFormat="1" ht="27" customHeight="1">
      <c r="A34" s="71">
        <v>1</v>
      </c>
      <c r="B34" s="69"/>
      <c r="C34" s="70" t="s">
        <v>15</v>
      </c>
      <c r="D34" s="71"/>
      <c r="E34" s="72"/>
      <c r="F34" s="72"/>
      <c r="G34" s="75">
        <f>(G31*866.1/160)*0.15</f>
        <v>6.49575</v>
      </c>
    </row>
    <row r="35" spans="1:7" ht="21" customHeight="1">
      <c r="A35" s="26"/>
      <c r="B35" s="26"/>
      <c r="C35" s="26"/>
      <c r="D35" s="26"/>
      <c r="E35" s="74"/>
      <c r="F35" s="74"/>
      <c r="G35" s="74"/>
    </row>
    <row r="36" spans="1:7" ht="18.75">
      <c r="A36" s="26"/>
      <c r="B36" s="76" t="s">
        <v>17</v>
      </c>
      <c r="C36" s="26"/>
      <c r="D36" s="26"/>
      <c r="E36" s="74"/>
      <c r="F36" s="74"/>
      <c r="G36" s="94">
        <f>G13*3.89/160+G21*(26.99+32.42)/160+G27*2266.69/160+G31*866.1/160+G34</f>
        <v>173.02968749999997</v>
      </c>
    </row>
    <row r="37" spans="1:7" ht="18.75">
      <c r="A37" s="26"/>
      <c r="B37" s="76"/>
      <c r="C37" s="26"/>
      <c r="D37" s="26"/>
      <c r="E37" s="102"/>
      <c r="F37" s="102"/>
      <c r="G37" s="77"/>
    </row>
    <row r="38" spans="1:7" ht="18.75">
      <c r="A38" s="26"/>
      <c r="B38" s="76"/>
      <c r="C38" s="26"/>
      <c r="D38" s="26"/>
      <c r="E38" s="101"/>
      <c r="F38" s="101"/>
      <c r="G38" s="78"/>
    </row>
    <row r="40" spans="1:7" ht="15.75">
      <c r="A40" s="11"/>
      <c r="B40" s="25"/>
      <c r="C40" s="25"/>
      <c r="G40" s="99"/>
    </row>
  </sheetData>
  <sheetProtection/>
  <mergeCells count="12">
    <mergeCell ref="A33:G33"/>
    <mergeCell ref="A30:G30"/>
    <mergeCell ref="A1:G1"/>
    <mergeCell ref="E38:F38"/>
    <mergeCell ref="E37:F37"/>
    <mergeCell ref="A3:G3"/>
    <mergeCell ref="B13:D13"/>
    <mergeCell ref="A14:D14"/>
    <mergeCell ref="A28:C28"/>
    <mergeCell ref="A16:G16"/>
    <mergeCell ref="A24:G24"/>
    <mergeCell ref="A22:C22"/>
  </mergeCells>
  <printOptions/>
  <pageMargins left="0.7480314960629921" right="0.7480314960629921" top="0.3937007874015748" bottom="0.4330708661417323" header="0.2755905511811024" footer="0.31496062992125984"/>
  <pageSetup fitToHeight="0" fitToWidth="1" horizontalDpi="600" verticalDpi="600" orientation="landscape" paperSize="9" r:id="rId1"/>
  <rowBreaks count="2" manualBreakCount="2">
    <brk id="14" max="7" man="1"/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2020-01-17T13:00:51Z</cp:lastPrinted>
  <dcterms:created xsi:type="dcterms:W3CDTF">1996-10-08T23:32:33Z</dcterms:created>
  <dcterms:modified xsi:type="dcterms:W3CDTF">2020-02-07T12:23:38Z</dcterms:modified>
  <cp:category/>
  <cp:version/>
  <cp:contentType/>
  <cp:contentStatus/>
</cp:coreProperties>
</file>